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ta\Dropbox\"/>
    </mc:Choice>
  </mc:AlternateContent>
  <xr:revisionPtr revIDLastSave="0" documentId="13_ncr:1_{3911BE59-802F-4210-8BE7-1E9BC703E120}" xr6:coauthVersionLast="40" xr6:coauthVersionMax="40" xr10:uidLastSave="{00000000-0000-0000-0000-000000000000}"/>
  <bookViews>
    <workbookView xWindow="0" yWindow="0" windowWidth="20490" windowHeight="7485" xr2:uid="{136A3A8A-B155-4FD6-828E-C28C2DC2BE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 l="1"/>
  <c r="E23" i="1"/>
  <c r="B23" i="1"/>
  <c r="I22" i="1"/>
  <c r="E22" i="1"/>
  <c r="B22" i="1"/>
  <c r="J22" i="1" s="1"/>
  <c r="K16" i="1"/>
  <c r="K17" i="1"/>
  <c r="K18" i="1"/>
  <c r="K19" i="1"/>
  <c r="K15" i="1"/>
  <c r="B15" i="1"/>
  <c r="E15" i="1"/>
  <c r="J15" i="1" s="1"/>
  <c r="I15" i="1"/>
  <c r="B16" i="1"/>
  <c r="E16" i="1"/>
  <c r="I16" i="1"/>
  <c r="J16" i="1"/>
  <c r="B17" i="1"/>
  <c r="E17" i="1"/>
  <c r="I17" i="1"/>
  <c r="J17" i="1"/>
  <c r="B18" i="1"/>
  <c r="E18" i="1"/>
  <c r="I18" i="1"/>
  <c r="J18" i="1"/>
  <c r="B19" i="1"/>
  <c r="E19" i="1"/>
  <c r="I19" i="1"/>
  <c r="J19" i="1"/>
  <c r="J14" i="1"/>
  <c r="I14" i="1"/>
  <c r="E14" i="1"/>
  <c r="B14" i="1"/>
  <c r="F9" i="1"/>
  <c r="G9" i="1" s="1"/>
  <c r="F10" i="1"/>
  <c r="G10" i="1" s="1"/>
  <c r="G11" i="1"/>
  <c r="G12" i="1"/>
  <c r="F8" i="1"/>
  <c r="G8" i="1" s="1"/>
  <c r="G7" i="1"/>
  <c r="F7" i="1"/>
  <c r="J23" i="1" l="1"/>
  <c r="K23" i="1"/>
</calcChain>
</file>

<file path=xl/sharedStrings.xml><?xml version="1.0" encoding="utf-8"?>
<sst xmlns="http://schemas.openxmlformats.org/spreadsheetml/2006/main" count="21" uniqueCount="16">
  <si>
    <t>intercept</t>
  </si>
  <si>
    <t>apache3 coefficient</t>
  </si>
  <si>
    <t>apache3 value</t>
  </si>
  <si>
    <t>sex coefficient</t>
  </si>
  <si>
    <t>sex value (0 = male, 1 = female)</t>
  </si>
  <si>
    <t>log(predicted ventilation hours)</t>
  </si>
  <si>
    <t>predicted ventilation hours = exp(log ventilation hours)</t>
  </si>
  <si>
    <t>USING RAW COEFFICIENTS:</t>
  </si>
  <si>
    <t>USING IRR COEFFICIENTS</t>
  </si>
  <si>
    <t>EXPONENTIATE THE COEFFICIENTS FROM THE MODEL ABOVE:</t>
  </si>
  <si>
    <t>exp(intercept) = e^intercept</t>
  </si>
  <si>
    <t>exp^coeff*apache3</t>
  </si>
  <si>
    <t>exp(coeff*sex value)</t>
  </si>
  <si>
    <t>Explanation of coefficients for negative binomial regression</t>
  </si>
  <si>
    <t>predicted ventilation hours</t>
  </si>
  <si>
    <t>Incidence Rate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</si>
</sst>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2" fontId="2" fillId="2" borderId="0" xfId="0" applyNumberFormat="1" applyFont="1" applyFill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209549</xdr:colOff>
      <xdr:row>12</xdr:row>
      <xdr:rowOff>28574</xdr:rowOff>
    </xdr:from>
    <xdr:to>
      <xdr:col>18</xdr:col>
      <xdr:colOff>180975</xdr:colOff>
      <xdr:row>17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FC021F-A74E-46D7-A22E-6353734976BA}"/>
            </a:ext>
          </a:extLst>
        </xdr:cNvPr>
        <xdr:cNvSpPr txBox="1"/>
      </xdr:nvSpPr>
      <xdr:spPr>
        <a:xfrm>
          <a:off x="8905874" y="3076574"/>
          <a:ext cx="3019426" cy="1047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1. Holding sex constant at 0 (male), the ratio of ventilation hours</a:t>
          </a:r>
          <a:r>
            <a:rPr lang="en-AU" sz="1100" baseline="0"/>
            <a:t> for apache score of 101:100 is 50.07/49.9 = 1.0035. This is the IRR for apache3. </a:t>
          </a:r>
        </a:p>
        <a:p>
          <a:r>
            <a:rPr lang="en-AU" sz="1100" baseline="0"/>
            <a:t>For every 1 unit increase in Apache3 score ventilation hours increase by a multiple of 1.0035.</a:t>
          </a:r>
        </a:p>
        <a:p>
          <a:r>
            <a:rPr lang="en-AU" sz="1100" baseline="0"/>
            <a:t>i.e. the 'incidence' of ventilation hours in those with Apache score of, say, 101, compared with those with Apache score of 100.</a:t>
          </a:r>
          <a:endParaRPr lang="en-AU" sz="1100"/>
        </a:p>
      </xdr:txBody>
    </xdr:sp>
    <xdr:clientData/>
  </xdr:twoCellAnchor>
  <xdr:twoCellAnchor>
    <xdr:from>
      <xdr:col>13</xdr:col>
      <xdr:colOff>228600</xdr:colOff>
      <xdr:row>18</xdr:row>
      <xdr:rowOff>104775</xdr:rowOff>
    </xdr:from>
    <xdr:to>
      <xdr:col>16</xdr:col>
      <xdr:colOff>476250</xdr:colOff>
      <xdr:row>25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5D9E5C-C0D5-47C1-9044-C8A3A0A511A9}"/>
            </a:ext>
          </a:extLst>
        </xdr:cNvPr>
        <xdr:cNvSpPr txBox="1"/>
      </xdr:nvSpPr>
      <xdr:spPr>
        <a:xfrm>
          <a:off x="8924925" y="4629150"/>
          <a:ext cx="2076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2. Holding Apache</a:t>
          </a:r>
          <a:r>
            <a:rPr lang="en-AU" sz="1100" baseline="0"/>
            <a:t> score constant at 100, the ratio of ventilation hours female:male = 60.03/50.14 = 1.1972.</a:t>
          </a:r>
          <a:endParaRPr lang="en-AU" sz="1100"/>
        </a:p>
      </xdr:txBody>
    </xdr:sp>
    <xdr:clientData/>
  </xdr:twoCellAnchor>
  <xdr:twoCellAnchor>
    <xdr:from>
      <xdr:col>10</xdr:col>
      <xdr:colOff>514350</xdr:colOff>
      <xdr:row>13</xdr:row>
      <xdr:rowOff>95250</xdr:rowOff>
    </xdr:from>
    <xdr:to>
      <xdr:col>13</xdr:col>
      <xdr:colOff>209549</xdr:colOff>
      <xdr:row>15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5153665-62AE-46B4-8BC0-694174C4EEC9}"/>
            </a:ext>
          </a:extLst>
        </xdr:cNvPr>
        <xdr:cNvCxnSpPr>
          <a:stCxn id="2" idx="1"/>
        </xdr:cNvCxnSpPr>
      </xdr:nvCxnSpPr>
      <xdr:spPr>
        <a:xfrm flipH="1">
          <a:off x="7219950" y="3857625"/>
          <a:ext cx="1685924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21</xdr:row>
      <xdr:rowOff>142875</xdr:rowOff>
    </xdr:from>
    <xdr:to>
      <xdr:col>13</xdr:col>
      <xdr:colOff>228600</xdr:colOff>
      <xdr:row>22</xdr:row>
      <xdr:rowOff>57150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DD6AF84-C665-4CF6-B4A7-B4ABC42038C7}"/>
            </a:ext>
          </a:extLst>
        </xdr:cNvPr>
        <xdr:cNvCxnSpPr>
          <a:stCxn id="4" idx="1"/>
        </xdr:cNvCxnSpPr>
      </xdr:nvCxnSpPr>
      <xdr:spPr>
        <a:xfrm flipH="1">
          <a:off x="7286625" y="5124450"/>
          <a:ext cx="1638300" cy="66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stan Greer" id="{5B8B75D4-A875-4836-9D83-CE0606C2B543}" userId="8aa7d61b198267d9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0068-4D11-4487-8C28-889849B79F7E}">
  <dimension ref="A1:K27"/>
  <sheetViews>
    <sheetView tabSelected="1" topLeftCell="A7" zoomScaleNormal="100" workbookViewId="0">
      <selection activeCell="S28" sqref="S28"/>
    </sheetView>
  </sheetViews>
  <sheetFormatPr defaultRowHeight="12" x14ac:dyDescent="0.25"/>
  <cols>
    <col min="1" max="1" width="9.85546875" style="5" customWidth="1"/>
    <col min="2" max="2" width="11.140625" style="5" customWidth="1"/>
    <col min="3" max="3" width="9.5703125" style="5" customWidth="1"/>
    <col min="4" max="4" width="8.140625" style="5" customWidth="1"/>
    <col min="5" max="5" width="10.7109375" style="5" customWidth="1"/>
    <col min="6" max="6" width="9.140625" style="5" customWidth="1"/>
    <col min="7" max="7" width="12.140625" style="5" customWidth="1"/>
    <col min="8" max="9" width="9.140625" style="5"/>
    <col min="10" max="11" width="11.5703125" style="5" bestFit="1" customWidth="1"/>
    <col min="12" max="16384" width="9.140625" style="5"/>
  </cols>
  <sheetData>
    <row r="1" spans="1:11" s="2" customFormat="1" x14ac:dyDescent="0.25">
      <c r="A1" s="1" t="s">
        <v>13</v>
      </c>
      <c r="B1" s="1"/>
      <c r="C1" s="1"/>
      <c r="D1" s="1"/>
    </row>
    <row r="2" spans="1:11" s="2" customFormat="1" x14ac:dyDescent="0.25"/>
    <row r="3" spans="1:11" s="2" customFormat="1" x14ac:dyDescent="0.25"/>
    <row r="4" spans="1:11" s="2" customFormat="1" x14ac:dyDescent="0.25">
      <c r="A4" s="3" t="s">
        <v>7</v>
      </c>
      <c r="B4" s="3"/>
    </row>
    <row r="5" spans="1:11" ht="80.25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7" spans="1:11" x14ac:dyDescent="0.25">
      <c r="A7" s="5">
        <v>3.56</v>
      </c>
      <c r="B7" s="5">
        <v>3.5000000000000001E-3</v>
      </c>
      <c r="C7" s="5">
        <v>100</v>
      </c>
      <c r="D7" s="5">
        <v>0.18</v>
      </c>
      <c r="E7" s="5">
        <v>0</v>
      </c>
      <c r="F7" s="5">
        <f>A7 + B7*C7 + D7*E7</f>
        <v>3.91</v>
      </c>
      <c r="G7" s="5">
        <f>EXP(F7)</f>
        <v>49.898951973407868</v>
      </c>
    </row>
    <row r="8" spans="1:11" x14ac:dyDescent="0.25">
      <c r="A8" s="5">
        <v>3.56</v>
      </c>
      <c r="B8" s="5">
        <v>3.5000000000000001E-3</v>
      </c>
      <c r="C8" s="5">
        <v>101</v>
      </c>
      <c r="D8" s="5">
        <v>0.18</v>
      </c>
      <c r="E8" s="5">
        <v>0</v>
      </c>
      <c r="F8" s="5">
        <f>A8 + B8*C8 + D8*E8</f>
        <v>3.9135</v>
      </c>
      <c r="G8" s="5">
        <f t="shared" ref="G8:G12" si="0">EXP(F8)</f>
        <v>50.073904293277437</v>
      </c>
    </row>
    <row r="9" spans="1:11" x14ac:dyDescent="0.25">
      <c r="A9" s="5">
        <v>3.56</v>
      </c>
      <c r="B9" s="5">
        <v>3.5000000000000001E-3</v>
      </c>
      <c r="C9" s="5">
        <v>200</v>
      </c>
      <c r="D9" s="5">
        <v>0.18</v>
      </c>
      <c r="E9" s="5">
        <v>1</v>
      </c>
      <c r="F9" s="5">
        <f t="shared" ref="F9:F10" si="1">A9 + B9*C9 + D9*E9</f>
        <v>4.4399999999999995</v>
      </c>
      <c r="G9" s="5">
        <f t="shared" si="0"/>
        <v>84.774941673827954</v>
      </c>
    </row>
    <row r="10" spans="1:11" x14ac:dyDescent="0.25">
      <c r="A10" s="5">
        <v>3.56</v>
      </c>
      <c r="B10" s="5">
        <v>3.5000000000000001E-3</v>
      </c>
      <c r="C10" s="5">
        <v>200</v>
      </c>
      <c r="D10" s="5">
        <v>0.18</v>
      </c>
      <c r="E10" s="5">
        <v>0</v>
      </c>
      <c r="F10" s="5">
        <f t="shared" si="1"/>
        <v>4.26</v>
      </c>
      <c r="G10" s="5">
        <f t="shared" si="0"/>
        <v>70.809983454276548</v>
      </c>
    </row>
    <row r="11" spans="1:11" x14ac:dyDescent="0.25">
      <c r="G11" s="5">
        <f t="shared" si="0"/>
        <v>1</v>
      </c>
    </row>
    <row r="12" spans="1:11" ht="60" x14ac:dyDescent="0.25">
      <c r="A12" s="5" t="s">
        <v>8</v>
      </c>
      <c r="C12" s="5" t="s">
        <v>9</v>
      </c>
      <c r="G12" s="5">
        <f t="shared" si="0"/>
        <v>1</v>
      </c>
    </row>
    <row r="13" spans="1:11" ht="36" x14ac:dyDescent="0.25">
      <c r="A13" s="6" t="s">
        <v>0</v>
      </c>
      <c r="B13" s="7" t="s">
        <v>10</v>
      </c>
      <c r="C13" s="6" t="s">
        <v>1</v>
      </c>
      <c r="D13" s="6" t="s">
        <v>2</v>
      </c>
      <c r="E13" s="7" t="s">
        <v>11</v>
      </c>
      <c r="F13" s="6"/>
      <c r="G13" s="6" t="s">
        <v>3</v>
      </c>
      <c r="H13" s="6" t="s">
        <v>4</v>
      </c>
      <c r="I13" s="7" t="s">
        <v>12</v>
      </c>
      <c r="J13" s="6" t="s">
        <v>14</v>
      </c>
      <c r="K13" s="6" t="s">
        <v>15</v>
      </c>
    </row>
    <row r="14" spans="1:11" x14ac:dyDescent="0.25">
      <c r="A14" s="8">
        <v>3.56</v>
      </c>
      <c r="B14" s="9">
        <f>EXP(A14)</f>
        <v>35.163197145106615</v>
      </c>
      <c r="C14" s="10">
        <v>3.5000000000000001E-3</v>
      </c>
      <c r="D14" s="8">
        <v>100</v>
      </c>
      <c r="E14" s="9">
        <f>EXP(C14*D14)</f>
        <v>1.4190675485932573</v>
      </c>
      <c r="F14" s="8"/>
      <c r="G14" s="8">
        <v>0.18</v>
      </c>
      <c r="H14" s="8">
        <v>0</v>
      </c>
      <c r="I14" s="9">
        <f>EXP(G14*H14)</f>
        <v>1</v>
      </c>
      <c r="J14" s="8">
        <f>B14*E14*I14</f>
        <v>49.898951973407868</v>
      </c>
    </row>
    <row r="15" spans="1:11" x14ac:dyDescent="0.25">
      <c r="A15" s="8">
        <v>3.56</v>
      </c>
      <c r="B15" s="9">
        <f t="shared" ref="B15:B19" si="2">EXP(A15)</f>
        <v>35.163197145106615</v>
      </c>
      <c r="C15" s="10">
        <v>3.5000000000000001E-3</v>
      </c>
      <c r="D15" s="8">
        <v>101</v>
      </c>
      <c r="E15" s="9">
        <f t="shared" ref="E15:E19" si="3">EXP(C15*D15)</f>
        <v>1.424042986951368</v>
      </c>
      <c r="F15" s="8"/>
      <c r="G15" s="8">
        <v>0.18</v>
      </c>
      <c r="H15" s="8">
        <v>0</v>
      </c>
      <c r="I15" s="9">
        <f t="shared" ref="I15:I19" si="4">EXP(G15*H15)</f>
        <v>1</v>
      </c>
      <c r="J15" s="8">
        <f t="shared" ref="J15:J19" si="5">B15*E15*I15</f>
        <v>50.073904293277437</v>
      </c>
      <c r="K15" s="10">
        <f>J15/J14</f>
        <v>1.0035061321520902</v>
      </c>
    </row>
    <row r="16" spans="1:11" x14ac:dyDescent="0.25">
      <c r="A16" s="8">
        <v>3.56</v>
      </c>
      <c r="B16" s="9">
        <f t="shared" si="2"/>
        <v>35.163197145106615</v>
      </c>
      <c r="C16" s="10">
        <v>3.5000000000000001E-3</v>
      </c>
      <c r="D16" s="8">
        <v>102</v>
      </c>
      <c r="E16" s="9">
        <f t="shared" si="3"/>
        <v>1.429035869853877</v>
      </c>
      <c r="F16" s="8"/>
      <c r="G16" s="8">
        <v>0.18</v>
      </c>
      <c r="H16" s="8">
        <v>0</v>
      </c>
      <c r="I16" s="9">
        <f t="shared" si="4"/>
        <v>1</v>
      </c>
      <c r="J16" s="8">
        <f t="shared" si="5"/>
        <v>50.249470019100798</v>
      </c>
      <c r="K16" s="10">
        <f t="shared" ref="K16:K19" si="6">J16/J15</f>
        <v>1.0035061321520904</v>
      </c>
    </row>
    <row r="17" spans="1:11" x14ac:dyDescent="0.25">
      <c r="A17" s="8">
        <v>3.56</v>
      </c>
      <c r="B17" s="9">
        <f t="shared" si="2"/>
        <v>35.163197145106615</v>
      </c>
      <c r="C17" s="10">
        <v>3.5000000000000001E-3</v>
      </c>
      <c r="D17" s="8">
        <v>103</v>
      </c>
      <c r="E17" s="9">
        <f t="shared" si="3"/>
        <v>1.434046258463662</v>
      </c>
      <c r="F17" s="8"/>
      <c r="G17" s="8">
        <v>0.18</v>
      </c>
      <c r="H17" s="8">
        <v>0</v>
      </c>
      <c r="I17" s="9">
        <f t="shared" si="4"/>
        <v>1</v>
      </c>
      <c r="J17" s="8">
        <f t="shared" si="5"/>
        <v>50.425651301560258</v>
      </c>
      <c r="K17" s="10">
        <f t="shared" si="6"/>
        <v>1.0035061321520902</v>
      </c>
    </row>
    <row r="18" spans="1:11" x14ac:dyDescent="0.25">
      <c r="A18" s="8">
        <v>3.56</v>
      </c>
      <c r="B18" s="9">
        <f t="shared" si="2"/>
        <v>35.163197145106615</v>
      </c>
      <c r="C18" s="10">
        <v>3.5000000000000001E-3</v>
      </c>
      <c r="D18" s="8">
        <v>104</v>
      </c>
      <c r="E18" s="9">
        <f t="shared" si="3"/>
        <v>1.4390742141580464</v>
      </c>
      <c r="F18" s="8"/>
      <c r="G18" s="8">
        <v>0.18</v>
      </c>
      <c r="H18" s="8">
        <v>0</v>
      </c>
      <c r="I18" s="9">
        <f t="shared" si="4"/>
        <v>1</v>
      </c>
      <c r="J18" s="8">
        <f t="shared" si="5"/>
        <v>50.602450298878765</v>
      </c>
      <c r="K18" s="10">
        <f t="shared" si="6"/>
        <v>1.0035061321520906</v>
      </c>
    </row>
    <row r="19" spans="1:11" x14ac:dyDescent="0.25">
      <c r="A19" s="8">
        <v>3.56</v>
      </c>
      <c r="B19" s="9">
        <f t="shared" si="2"/>
        <v>35.163197145106615</v>
      </c>
      <c r="C19" s="10">
        <v>3.5000000000000001E-3</v>
      </c>
      <c r="D19" s="8">
        <v>105</v>
      </c>
      <c r="E19" s="9">
        <f t="shared" si="3"/>
        <v>1.44411979852955</v>
      </c>
      <c r="F19" s="8"/>
      <c r="G19" s="8">
        <v>0.18</v>
      </c>
      <c r="H19" s="8">
        <v>0</v>
      </c>
      <c r="I19" s="9">
        <f t="shared" si="4"/>
        <v>1</v>
      </c>
      <c r="J19" s="8">
        <f t="shared" si="5"/>
        <v>50.779869176846212</v>
      </c>
      <c r="K19" s="10">
        <f t="shared" si="6"/>
        <v>1.0035061321520902</v>
      </c>
    </row>
    <row r="20" spans="1:11" x14ac:dyDescent="0.25">
      <c r="C20" s="10"/>
    </row>
    <row r="21" spans="1:11" x14ac:dyDescent="0.25">
      <c r="C21" s="10"/>
    </row>
    <row r="22" spans="1:11" x14ac:dyDescent="0.25">
      <c r="A22" s="8">
        <v>3.5649099999999998</v>
      </c>
      <c r="B22" s="9">
        <f>EXP(A22)</f>
        <v>35.336272996593792</v>
      </c>
      <c r="C22" s="10">
        <v>3.5000000000000001E-3</v>
      </c>
      <c r="D22" s="8">
        <v>100</v>
      </c>
      <c r="E22" s="9">
        <f>EXP(C22*D22)</f>
        <v>1.4190675485932573</v>
      </c>
      <c r="F22" s="8"/>
      <c r="G22" s="8">
        <v>0.18</v>
      </c>
      <c r="H22" s="8">
        <v>0</v>
      </c>
      <c r="I22" s="9">
        <f>EXP(G22*H22)</f>
        <v>1</v>
      </c>
      <c r="J22" s="8">
        <f>B22*E22*I22</f>
        <v>50.144558297698467</v>
      </c>
    </row>
    <row r="23" spans="1:11" x14ac:dyDescent="0.25">
      <c r="A23" s="8">
        <v>3.5649099999999998</v>
      </c>
      <c r="B23" s="9">
        <f t="shared" ref="B23" si="7">EXP(A23)</f>
        <v>35.336272996593792</v>
      </c>
      <c r="C23" s="10">
        <v>3.5000000000000001E-3</v>
      </c>
      <c r="D23" s="8">
        <v>100</v>
      </c>
      <c r="E23" s="9">
        <f t="shared" ref="E23" si="8">EXP(C23*D23)</f>
        <v>1.4190675485932573</v>
      </c>
      <c r="F23" s="8"/>
      <c r="G23" s="8">
        <v>0.18</v>
      </c>
      <c r="H23" s="8">
        <v>1</v>
      </c>
      <c r="I23" s="9">
        <f t="shared" ref="I23" si="9">EXP(G23*H23)</f>
        <v>1.1972173631218102</v>
      </c>
      <c r="J23" s="8">
        <f t="shared" ref="J23" si="10">B23*E23*I23</f>
        <v>60.033935860078444</v>
      </c>
      <c r="K23" s="10">
        <f>J23/J22</f>
        <v>1.1972173631218102</v>
      </c>
    </row>
    <row r="24" spans="1:11" x14ac:dyDescent="0.25">
      <c r="A24" s="8"/>
      <c r="B24" s="9"/>
      <c r="C24" s="8"/>
      <c r="D24" s="8"/>
      <c r="E24" s="9"/>
      <c r="F24" s="8"/>
      <c r="G24" s="8"/>
      <c r="H24" s="8"/>
      <c r="I24" s="9"/>
      <c r="J24" s="8"/>
      <c r="K24" s="10"/>
    </row>
    <row r="25" spans="1:11" x14ac:dyDescent="0.25">
      <c r="A25" s="8"/>
      <c r="B25" s="9"/>
      <c r="C25" s="8"/>
      <c r="D25" s="8"/>
      <c r="E25" s="9"/>
      <c r="F25" s="8"/>
      <c r="G25" s="8"/>
      <c r="H25" s="8"/>
      <c r="I25" s="9"/>
      <c r="J25" s="8"/>
      <c r="K25" s="10"/>
    </row>
    <row r="26" spans="1:11" x14ac:dyDescent="0.25">
      <c r="A26" s="8"/>
      <c r="B26" s="9"/>
      <c r="C26" s="8"/>
      <c r="D26" s="8"/>
      <c r="E26" s="9"/>
      <c r="F26" s="8"/>
      <c r="G26" s="8"/>
      <c r="H26" s="8"/>
      <c r="I26" s="9"/>
      <c r="J26" s="8"/>
      <c r="K26" s="10"/>
    </row>
    <row r="27" spans="1:11" x14ac:dyDescent="0.25">
      <c r="A27" s="8"/>
      <c r="B27" s="9"/>
      <c r="C27" s="8"/>
      <c r="D27" s="8"/>
      <c r="E27" s="9"/>
      <c r="F27" s="8"/>
      <c r="G27" s="8"/>
      <c r="H27" s="8"/>
      <c r="I27" s="9"/>
      <c r="J27" s="8"/>
      <c r="K27" s="10"/>
    </row>
  </sheetData>
  <printOptions gridLines="1"/>
  <pageMargins left="0.7" right="0.7" top="0.75" bottom="0.75" header="0.3" footer="0.3"/>
  <pageSetup paperSize="9" orientation="landscape" horizontalDpi="0" verticalDpi="0" r:id="rId1"/>
  <headerFooter>
    <oddHeader>&amp;L&amp;Z&amp;F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rista</dc:creator>
  <cp:lastModifiedBy>rista</cp:lastModifiedBy>
  <dcterms:created xsi:type="dcterms:W3CDTF">2019-01-18T23:20:52Z</dcterms:created>
  <dcterms:modified xsi:type="dcterms:W3CDTF">2019-01-20T21:25:42Z</dcterms:modified>
</cp:coreProperties>
</file>